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VŘ 2024\2024-2 výdadba dřevin grant AOPK\projekt AOPK konečná verze\opravené soubory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" i="1" l="1"/>
  <c r="K47" i="1" l="1"/>
  <c r="K46" i="1"/>
  <c r="C16" i="1" l="1"/>
  <c r="C15" i="1"/>
  <c r="C18" i="1" l="1"/>
  <c r="C29" i="1" l="1"/>
  <c r="C17" i="1"/>
  <c r="C42" i="1" l="1"/>
  <c r="C22" i="1" l="1"/>
  <c r="C19" i="1"/>
  <c r="C13" i="1"/>
  <c r="C11" i="1"/>
  <c r="C23" i="1" l="1"/>
  <c r="C12" i="1"/>
  <c r="C14" i="1"/>
  <c r="C20" i="1" l="1"/>
  <c r="E5" i="1"/>
  <c r="C5" i="1"/>
  <c r="C27" i="1" l="1"/>
  <c r="D44" i="1"/>
  <c r="C21" i="1"/>
  <c r="C25" i="1"/>
  <c r="K6" i="1"/>
  <c r="C26" i="1"/>
  <c r="C28" i="1"/>
  <c r="C24" i="1"/>
  <c r="L6" i="1" l="1"/>
  <c r="L47" i="1" l="1"/>
  <c r="L46" i="1"/>
  <c r="L30" i="1"/>
  <c r="K31" i="1"/>
  <c r="L31" i="1" s="1"/>
  <c r="L34" i="1" l="1"/>
  <c r="L35" i="1" l="1"/>
  <c r="L36" i="1" s="1"/>
</calcChain>
</file>

<file path=xl/sharedStrings.xml><?xml version="1.0" encoding="utf-8"?>
<sst xmlns="http://schemas.openxmlformats.org/spreadsheetml/2006/main" count="104" uniqueCount="72">
  <si>
    <t>Celkem s DPH</t>
  </si>
  <si>
    <t>DPH 21 %</t>
  </si>
  <si>
    <t>Celkem bez DPH</t>
  </si>
  <si>
    <t>m3</t>
  </si>
  <si>
    <t>ks</t>
  </si>
  <si>
    <t>Povýsadbový řez - komparativní řez</t>
  </si>
  <si>
    <t>2 x zálivka ihned po výsadbě (50 l/1ks - strom - 1 zálivka)</t>
  </si>
  <si>
    <t>m2</t>
  </si>
  <si>
    <t>Mulčování (m2)</t>
  </si>
  <si>
    <t xml:space="preserve">Zhotovení závlahové mísy z mulčovací kůry ve vrtsvě 5 - 7 cm </t>
  </si>
  <si>
    <t>Hnojení výsadby stromu - 5 ks tablet/strom-hnojivo Silvamix Forte</t>
  </si>
  <si>
    <t>kg</t>
  </si>
  <si>
    <t>Přípravek např. Arboflex</t>
  </si>
  <si>
    <t>Nátěr kmenů vhodným přípravkem (např. Arbo-flex)</t>
  </si>
  <si>
    <t>Podkladový nátěr</t>
  </si>
  <si>
    <t xml:space="preserve">Nátěr kmenů vhodným podkladovým nátěrem </t>
  </si>
  <si>
    <t>Výsadba stromů</t>
  </si>
  <si>
    <t>Cena s DPH</t>
  </si>
  <si>
    <t>Cena bez DPH</t>
  </si>
  <si>
    <t>J. cena</t>
  </si>
  <si>
    <t>Jednotka</t>
  </si>
  <si>
    <t xml:space="preserve">Množství </t>
  </si>
  <si>
    <t>Likvidace původní dřeviny</t>
  </si>
  <si>
    <t xml:space="preserve">Pozem. parc. č. </t>
  </si>
  <si>
    <t>Ulice nebo čp.</t>
  </si>
  <si>
    <t>Velikost</t>
  </si>
  <si>
    <t>Rostlinný sortiment</t>
  </si>
  <si>
    <t>Lokalita</t>
  </si>
  <si>
    <t>Počet ks stromů</t>
  </si>
  <si>
    <t>Počet ks keřů</t>
  </si>
  <si>
    <t>celkem stromů</t>
  </si>
  <si>
    <t>Počet suchých dřevin k odstranění</t>
  </si>
  <si>
    <t xml:space="preserve">Úvazky ke kotvení ze syntetického vlákna (šířka 3-5 cm) </t>
  </si>
  <si>
    <t xml:space="preserve">Dřevěný kůl (průměr 6 - 10 cm, délka 250 cm) </t>
  </si>
  <si>
    <t>Výsadba stromů a keřů, včetně záílivky</t>
  </si>
  <si>
    <t>Zálivka stromů během roku</t>
  </si>
  <si>
    <t>celkem výsadba</t>
  </si>
  <si>
    <t>celkem materiál</t>
  </si>
  <si>
    <t>celkem materiál, práce a zálivky</t>
  </si>
  <si>
    <t>1x zálivka všech stromů - 50 l/ks</t>
  </si>
  <si>
    <t>doplnění kompostu do 50 % objemu</t>
  </si>
  <si>
    <t>Výsadba školkařských výpěstků s kořenovým balem o obvodu kmene 12 - 14 cm ve výšce 1 m nad kořenovým krčkem a se založenou  korunou  ve výšce min. 1 m a výpěstků o výšce  do  200 cm</t>
  </si>
  <si>
    <t>Hloubení jámy 0,7 x 0,7 x 0,5 m</t>
  </si>
  <si>
    <t>ne</t>
  </si>
  <si>
    <t>12-14</t>
  </si>
  <si>
    <t>ODVOZ A LIKVIDACE ODPADU</t>
  </si>
  <si>
    <t>Terracotem (3 g/1 l zeminy)</t>
  </si>
  <si>
    <t>Ukotvení dřevin třemi nadzemními dřevěnými kůly</t>
  </si>
  <si>
    <t>DOPRAVA veškerého materiálu</t>
  </si>
  <si>
    <t>Mulčovací kůra (střední frakce) (60 l/ks)</t>
  </si>
  <si>
    <t>cyklostezka do Dolních Břežan</t>
  </si>
  <si>
    <t>Acer platanoides "Olmsted"</t>
  </si>
  <si>
    <t>Quercus robur</t>
  </si>
  <si>
    <t>Podchýšská</t>
  </si>
  <si>
    <t>350/1, 351/16, k.ú. Cholupice</t>
  </si>
  <si>
    <t>368/1, k.ú. Cholupice</t>
  </si>
  <si>
    <t>zhotovení závlahové mísy u soliterních dřevín do 1 m</t>
  </si>
  <si>
    <t>Položka</t>
  </si>
  <si>
    <t>Popis</t>
  </si>
  <si>
    <t>celkem za 1 rok</t>
  </si>
  <si>
    <t>Výchovný řez</t>
  </si>
  <si>
    <t>výchovný řez</t>
  </si>
  <si>
    <t>Následná péče po dobu 3 let</t>
  </si>
  <si>
    <t>celkem za 3 roky</t>
  </si>
  <si>
    <t>Chránička proti okusu zvěří</t>
  </si>
  <si>
    <t>Ukotvení dřevin dvěma nadzemními dřevěnými kůly</t>
  </si>
  <si>
    <t>Vrcholy kůlů spojeny půlkulatými dřevěnými příčkami (délka 50 cm)</t>
  </si>
  <si>
    <t>1x pletí všech stromů</t>
  </si>
  <si>
    <t>Pletí stromů</t>
  </si>
  <si>
    <t>cena za 18 zálivek všech stromů</t>
  </si>
  <si>
    <t>6x pletí všech stromů</t>
  </si>
  <si>
    <t>Příloha č. 1 Smlouvy o dílo - Podrobný položkový rozpočet - extravilán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</si>
</sst>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5">
    <xf numFmtId="0" fontId="0" fillId="0" borderId="0" xfId="0"/>
    <xf numFmtId="0" fontId="1" fillId="0" borderId="0" xfId="0" applyNumberFormat="1" applyFont="1"/>
    <xf numFmtId="0" fontId="1" fillId="0" borderId="0" xfId="0" applyFont="1"/>
    <xf numFmtId="1" fontId="1" fillId="0" borderId="0" xfId="0" applyNumberFormat="1" applyFont="1" applyAlignment="1">
      <alignment horizontal="left"/>
    </xf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NumberFormat="1" applyFont="1" applyFill="1" applyBorder="1"/>
    <xf numFmtId="1" fontId="1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1" fontId="1" fillId="2" borderId="0" xfId="0" applyNumberFormat="1" applyFont="1" applyFill="1" applyAlignment="1">
      <alignment horizontal="left"/>
    </xf>
    <xf numFmtId="49" fontId="3" fillId="6" borderId="16" xfId="0" applyNumberFormat="1" applyFont="1" applyFill="1" applyBorder="1" applyAlignment="1" applyProtection="1">
      <alignment horizontal="center"/>
      <protection locked="0"/>
    </xf>
    <xf numFmtId="49" fontId="9" fillId="6" borderId="1" xfId="0" applyNumberFormat="1" applyFont="1" applyFill="1" applyBorder="1" applyAlignment="1" applyProtection="1">
      <alignment horizontal="left"/>
      <protection locked="0"/>
    </xf>
    <xf numFmtId="0" fontId="9" fillId="6" borderId="15" xfId="0" applyFont="1" applyFill="1" applyBorder="1" applyAlignment="1" applyProtection="1">
      <alignment horizontal="center"/>
      <protection locked="0"/>
    </xf>
    <xf numFmtId="49" fontId="9" fillId="6" borderId="15" xfId="0" applyNumberFormat="1" applyFont="1" applyFill="1" applyBorder="1" applyAlignment="1" applyProtection="1">
      <alignment horizontal="center"/>
      <protection locked="0"/>
    </xf>
    <xf numFmtId="0" fontId="3" fillId="6" borderId="15" xfId="0" applyFont="1" applyFill="1" applyBorder="1" applyAlignment="1" applyProtection="1">
      <alignment horizontal="center"/>
      <protection locked="0"/>
    </xf>
    <xf numFmtId="0" fontId="3" fillId="6" borderId="1" xfId="0" applyFont="1" applyFill="1" applyBorder="1" applyProtection="1">
      <protection locked="0"/>
    </xf>
    <xf numFmtId="0" fontId="3" fillId="6" borderId="11" xfId="0" applyFont="1" applyFill="1" applyBorder="1" applyAlignment="1" applyProtection="1">
      <alignment horizontal="left" wrapText="1"/>
      <protection locked="0"/>
    </xf>
    <xf numFmtId="49" fontId="4" fillId="6" borderId="15" xfId="0" applyNumberFormat="1" applyFont="1" applyFill="1" applyBorder="1" applyAlignment="1" applyProtection="1">
      <alignment horizontal="center" vertical="center"/>
      <protection locked="0"/>
    </xf>
    <xf numFmtId="0" fontId="4" fillId="6" borderId="15" xfId="0" applyFont="1" applyFill="1" applyBorder="1" applyAlignment="1" applyProtection="1">
      <alignment horizontal="center" vertical="center"/>
      <protection locked="0"/>
    </xf>
    <xf numFmtId="0" fontId="4" fillId="4" borderId="14" xfId="0" applyFont="1" applyFill="1" applyBorder="1" applyAlignment="1" applyProtection="1">
      <alignment horizontal="center" vertical="center" wrapText="1"/>
      <protection locked="0"/>
    </xf>
    <xf numFmtId="0" fontId="3" fillId="8" borderId="30" xfId="0" applyFont="1" applyFill="1" applyBorder="1" applyAlignment="1" applyProtection="1">
      <alignment horizontal="center" vertical="center" wrapText="1"/>
      <protection locked="0"/>
    </xf>
    <xf numFmtId="0" fontId="3" fillId="8" borderId="14" xfId="0" applyFont="1" applyFill="1" applyBorder="1" applyAlignment="1" applyProtection="1">
      <alignment horizontal="center" vertical="center" wrapText="1"/>
      <protection locked="0"/>
    </xf>
    <xf numFmtId="0" fontId="5" fillId="8" borderId="14" xfId="0" applyFont="1" applyFill="1" applyBorder="1" applyAlignment="1" applyProtection="1">
      <alignment horizontal="center" vertical="center" wrapText="1"/>
      <protection locked="0"/>
    </xf>
    <xf numFmtId="49" fontId="3" fillId="8" borderId="29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29" xfId="0" applyFont="1" applyFill="1" applyBorder="1" applyAlignment="1" applyProtection="1">
      <alignment horizontal="center" vertical="center" wrapText="1"/>
      <protection locked="0"/>
    </xf>
    <xf numFmtId="0" fontId="3" fillId="4" borderId="14" xfId="0" applyFont="1" applyFill="1" applyBorder="1" applyAlignment="1" applyProtection="1">
      <alignment horizontal="center" vertical="center" wrapText="1"/>
      <protection locked="0"/>
    </xf>
    <xf numFmtId="4" fontId="3" fillId="4" borderId="14" xfId="0" applyNumberFormat="1" applyFont="1" applyFill="1" applyBorder="1" applyAlignment="1" applyProtection="1">
      <alignment horizontal="center" vertical="center" wrapText="1"/>
      <protection locked="0"/>
    </xf>
    <xf numFmtId="4" fontId="3" fillId="4" borderId="29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26" xfId="0" applyNumberFormat="1" applyFont="1" applyFill="1" applyBorder="1" applyAlignment="1" applyProtection="1">
      <alignment horizontal="right"/>
      <protection locked="0"/>
    </xf>
    <xf numFmtId="4" fontId="4" fillId="0" borderId="24" xfId="0" applyNumberFormat="1" applyFont="1" applyFill="1" applyBorder="1" applyAlignment="1" applyProtection="1">
      <alignment horizontal="center"/>
      <protection locked="0"/>
    </xf>
    <xf numFmtId="4" fontId="4" fillId="0" borderId="14" xfId="0" applyNumberFormat="1" applyFont="1" applyFill="1" applyBorder="1" applyAlignment="1" applyProtection="1">
      <alignment horizontal="center"/>
      <protection locked="0"/>
    </xf>
    <xf numFmtId="4" fontId="7" fillId="0" borderId="19" xfId="0" applyNumberFormat="1" applyFont="1" applyFill="1" applyBorder="1" applyAlignment="1" applyProtection="1">
      <alignment horizontal="right"/>
      <protection locked="0"/>
    </xf>
    <xf numFmtId="4" fontId="4" fillId="0" borderId="18" xfId="0" applyNumberFormat="1" applyFont="1" applyFill="1" applyBorder="1" applyAlignment="1" applyProtection="1">
      <alignment horizontal="center"/>
      <protection locked="0"/>
    </xf>
    <xf numFmtId="4" fontId="4" fillId="0" borderId="17" xfId="0" applyNumberFormat="1" applyFont="1" applyFill="1" applyBorder="1" applyAlignment="1" applyProtection="1">
      <alignment horizontal="center"/>
      <protection locked="0"/>
    </xf>
    <xf numFmtId="4" fontId="4" fillId="0" borderId="24" xfId="0" applyNumberFormat="1" applyFont="1" applyFill="1" applyBorder="1" applyAlignment="1" applyProtection="1">
      <alignment horizontal="right"/>
      <protection locked="0"/>
    </xf>
    <xf numFmtId="4" fontId="4" fillId="0" borderId="24" xfId="0" applyNumberFormat="1" applyFont="1" applyFill="1" applyBorder="1" applyProtection="1">
      <protection locked="0"/>
    </xf>
    <xf numFmtId="4" fontId="4" fillId="0" borderId="27" xfId="0" applyNumberFormat="1" applyFont="1" applyFill="1" applyBorder="1" applyProtection="1">
      <protection locked="0"/>
    </xf>
    <xf numFmtId="4" fontId="9" fillId="6" borderId="28" xfId="0" applyNumberFormat="1" applyFont="1" applyFill="1" applyBorder="1" applyAlignment="1" applyProtection="1">
      <protection locked="0"/>
    </xf>
    <xf numFmtId="4" fontId="3" fillId="6" borderId="1" xfId="0" applyNumberFormat="1" applyFont="1" applyFill="1" applyBorder="1" applyProtection="1">
      <protection locked="0"/>
    </xf>
    <xf numFmtId="4" fontId="3" fillId="6" borderId="28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4" fontId="4" fillId="0" borderId="0" xfId="0" applyNumberFormat="1" applyFont="1" applyFill="1" applyBorder="1" applyAlignment="1" applyProtection="1">
      <alignment horizontal="center"/>
      <protection locked="0"/>
    </xf>
    <xf numFmtId="4" fontId="4" fillId="0" borderId="0" xfId="0" applyNumberFormat="1" applyFont="1" applyFill="1" applyBorder="1" applyAlignment="1" applyProtection="1">
      <alignment horizontal="right"/>
      <protection locked="0"/>
    </xf>
    <xf numFmtId="0" fontId="3" fillId="14" borderId="28" xfId="0" applyFont="1" applyFill="1" applyBorder="1" applyAlignment="1" applyProtection="1">
      <alignment vertical="top" wrapText="1"/>
      <protection locked="0"/>
    </xf>
    <xf numFmtId="0" fontId="3" fillId="14" borderId="28" xfId="0" applyFont="1" applyFill="1" applyBorder="1" applyAlignment="1" applyProtection="1">
      <alignment horizontal="left" vertical="center"/>
      <protection locked="0"/>
    </xf>
    <xf numFmtId="49" fontId="3" fillId="14" borderId="1" xfId="0" applyNumberFormat="1" applyFont="1" applyFill="1" applyBorder="1" applyAlignment="1" applyProtection="1">
      <alignment horizontal="center" vertical="center"/>
      <protection locked="0"/>
    </xf>
    <xf numFmtId="4" fontId="3" fillId="14" borderId="14" xfId="0" applyNumberFormat="1" applyFont="1" applyFill="1" applyBorder="1" applyAlignment="1" applyProtection="1">
      <alignment horizontal="right" vertical="center" wrapText="1"/>
      <protection locked="0"/>
    </xf>
    <xf numFmtId="4" fontId="3" fillId="14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24" xfId="0" applyNumberFormat="1" applyFont="1" applyBorder="1" applyAlignment="1" applyProtection="1">
      <alignment horizontal="right" vertical="center" wrapText="1"/>
      <protection locked="0"/>
    </xf>
    <xf numFmtId="4" fontId="4" fillId="0" borderId="18" xfId="0" applyNumberFormat="1" applyFont="1" applyFill="1" applyBorder="1" applyAlignment="1" applyProtection="1">
      <alignment horizontal="center" vertical="center"/>
      <protection locked="0"/>
    </xf>
    <xf numFmtId="4" fontId="4" fillId="0" borderId="14" xfId="0" applyNumberFormat="1" applyFont="1" applyFill="1" applyBorder="1" applyAlignment="1" applyProtection="1">
      <alignment horizontal="center" vertical="center"/>
      <protection locked="0"/>
    </xf>
    <xf numFmtId="4" fontId="3" fillId="0" borderId="21" xfId="0" applyNumberFormat="1" applyFont="1" applyBorder="1" applyAlignment="1" applyProtection="1">
      <alignment horizontal="right" vertical="center" wrapText="1"/>
      <protection locked="0"/>
    </xf>
    <xf numFmtId="4" fontId="4" fillId="0" borderId="17" xfId="0" applyNumberFormat="1" applyFont="1" applyFill="1" applyBorder="1" applyAlignment="1" applyProtection="1">
      <alignment horizontal="center" vertical="center"/>
      <protection locked="0"/>
    </xf>
    <xf numFmtId="4" fontId="4" fillId="0" borderId="22" xfId="0" applyNumberFormat="1" applyFont="1" applyFill="1" applyBorder="1" applyAlignment="1" applyProtection="1">
      <alignment horizontal="center" vertical="center"/>
      <protection locked="0"/>
    </xf>
    <xf numFmtId="4" fontId="3" fillId="0" borderId="13" xfId="0" applyNumberFormat="1" applyFont="1" applyBorder="1" applyAlignment="1" applyProtection="1">
      <alignment horizontal="right" vertical="center" wrapText="1"/>
      <protection locked="0"/>
    </xf>
    <xf numFmtId="4" fontId="4" fillId="0" borderId="16" xfId="0" applyNumberFormat="1" applyFont="1" applyFill="1" applyBorder="1" applyAlignment="1" applyProtection="1">
      <alignment horizontal="center" vertical="center"/>
      <protection locked="0"/>
    </xf>
    <xf numFmtId="4" fontId="3" fillId="0" borderId="10" xfId="0" applyNumberFormat="1" applyFont="1" applyBorder="1" applyAlignment="1" applyProtection="1">
      <alignment horizontal="right" vertical="center" wrapText="1"/>
      <protection locked="0"/>
    </xf>
    <xf numFmtId="4" fontId="4" fillId="0" borderId="24" xfId="0" applyNumberFormat="1" applyFont="1" applyFill="1" applyBorder="1" applyAlignment="1" applyProtection="1">
      <alignment horizontal="center" vertical="center"/>
      <protection locked="0"/>
    </xf>
    <xf numFmtId="4" fontId="9" fillId="0" borderId="21" xfId="0" applyNumberFormat="1" applyFont="1" applyBorder="1" applyAlignment="1" applyProtection="1">
      <alignment horizontal="right" vertical="center" wrapText="1"/>
      <protection locked="0"/>
    </xf>
    <xf numFmtId="4" fontId="4" fillId="0" borderId="23" xfId="0" applyNumberFormat="1" applyFont="1" applyFill="1" applyBorder="1" applyAlignment="1" applyProtection="1">
      <alignment horizontal="center" vertical="center"/>
      <protection locked="0"/>
    </xf>
    <xf numFmtId="4" fontId="9" fillId="0" borderId="12" xfId="0" applyNumberFormat="1" applyFont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center" vertical="center"/>
      <protection locked="0"/>
    </xf>
    <xf numFmtId="4" fontId="9" fillId="6" borderId="28" xfId="0" applyNumberFormat="1" applyFont="1" applyFill="1" applyBorder="1" applyAlignment="1" applyProtection="1">
      <alignment horizontal="right" vertical="center" wrapText="1"/>
      <protection locked="0"/>
    </xf>
    <xf numFmtId="4" fontId="3" fillId="6" borderId="5" xfId="0" applyNumberFormat="1" applyFont="1" applyFill="1" applyBorder="1" applyAlignment="1" applyProtection="1">
      <alignment horizontal="center" vertical="center"/>
      <protection locked="0"/>
    </xf>
    <xf numFmtId="4" fontId="3" fillId="6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Protection="1">
      <protection locked="0"/>
    </xf>
    <xf numFmtId="0" fontId="4" fillId="0" borderId="15" xfId="0" applyFont="1" applyBorder="1" applyAlignment="1" applyProtection="1">
      <alignment horizontal="left" wrapText="1"/>
      <protection locked="0"/>
    </xf>
    <xf numFmtId="0" fontId="4" fillId="2" borderId="15" xfId="0" applyFont="1" applyFill="1" applyBorder="1" applyAlignment="1" applyProtection="1">
      <alignment horizontal="center" wrapText="1"/>
      <protection locked="0"/>
    </xf>
    <xf numFmtId="4" fontId="7" fillId="2" borderId="15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15" xfId="0" applyNumberFormat="1" applyFont="1" applyFill="1" applyBorder="1" applyAlignment="1" applyProtection="1">
      <alignment horizontal="center" vertical="center"/>
      <protection locked="0"/>
    </xf>
    <xf numFmtId="4" fontId="3" fillId="2" borderId="2" xfId="0" applyNumberFormat="1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left"/>
      <protection locked="0"/>
    </xf>
    <xf numFmtId="0" fontId="4" fillId="0" borderId="12" xfId="0" applyFont="1" applyFill="1" applyBorder="1" applyProtection="1">
      <protection locked="0"/>
    </xf>
    <xf numFmtId="4" fontId="7" fillId="0" borderId="5" xfId="0" applyNumberFormat="1" applyFont="1" applyFill="1" applyBorder="1" applyAlignment="1" applyProtection="1">
      <alignment horizontal="right"/>
      <protection locked="0"/>
    </xf>
    <xf numFmtId="4" fontId="4" fillId="0" borderId="7" xfId="0" applyNumberFormat="1" applyFont="1" applyFill="1" applyBorder="1" applyAlignment="1" applyProtection="1">
      <alignment horizontal="center" vertical="center"/>
      <protection locked="0"/>
    </xf>
    <xf numFmtId="0" fontId="9" fillId="0" borderId="13" xfId="0" applyFont="1" applyFill="1" applyBorder="1" applyAlignment="1" applyProtection="1">
      <alignment horizontal="left"/>
      <protection locked="0"/>
    </xf>
    <xf numFmtId="0" fontId="4" fillId="0" borderId="13" xfId="0" applyFont="1" applyFill="1" applyBorder="1" applyProtection="1">
      <protection locked="0"/>
    </xf>
    <xf numFmtId="4" fontId="4" fillId="0" borderId="11" xfId="0" applyNumberFormat="1" applyFont="1" applyFill="1" applyBorder="1" applyAlignment="1" applyProtection="1">
      <alignment horizontal="center" vertical="center"/>
      <protection locked="0"/>
    </xf>
    <xf numFmtId="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4" fontId="3" fillId="0" borderId="5" xfId="0" applyNumberFormat="1" applyFont="1" applyFill="1" applyBorder="1" applyAlignment="1" applyProtection="1">
      <alignment horizontal="center" wrapText="1"/>
      <protection locked="0"/>
    </xf>
    <xf numFmtId="4" fontId="3" fillId="0" borderId="6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4" fontId="3" fillId="6" borderId="1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center"/>
      <protection locked="0"/>
    </xf>
    <xf numFmtId="49" fontId="4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4" fontId="4" fillId="0" borderId="0" xfId="0" applyNumberFormat="1" applyFont="1" applyBorder="1" applyAlignment="1" applyProtection="1">
      <alignment horizontal="right"/>
      <protection locked="0"/>
    </xf>
    <xf numFmtId="4" fontId="4" fillId="0" borderId="0" xfId="0" applyNumberFormat="1" applyFont="1" applyBorder="1" applyAlignment="1" applyProtection="1">
      <alignment horizontal="left"/>
      <protection locked="0"/>
    </xf>
    <xf numFmtId="4" fontId="4" fillId="0" borderId="0" xfId="0" applyNumberFormat="1" applyFont="1" applyBorder="1" applyAlignment="1" applyProtection="1">
      <alignment horizontal="center"/>
      <protection locked="0"/>
    </xf>
    <xf numFmtId="4" fontId="3" fillId="14" borderId="28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5" xfId="0" applyNumberFormat="1" applyFont="1" applyBorder="1" applyAlignment="1" applyProtection="1">
      <alignment horizontal="center"/>
      <protection locked="0"/>
    </xf>
    <xf numFmtId="4" fontId="3" fillId="0" borderId="23" xfId="0" applyNumberFormat="1" applyFont="1" applyBorder="1" applyAlignment="1" applyProtection="1">
      <alignment horizontal="right"/>
      <protection locked="0"/>
    </xf>
    <xf numFmtId="4" fontId="4" fillId="0" borderId="23" xfId="0" applyNumberFormat="1" applyFont="1" applyBorder="1" applyAlignment="1" applyProtection="1">
      <alignment horizontal="center"/>
      <protection locked="0"/>
    </xf>
    <xf numFmtId="4" fontId="9" fillId="2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center" vertical="center"/>
      <protection locked="0"/>
    </xf>
    <xf numFmtId="4" fontId="9" fillId="2" borderId="28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8" xfId="0" applyNumberFormat="1" applyFont="1" applyFill="1" applyBorder="1" applyAlignment="1" applyProtection="1">
      <alignment horizontal="center" vertical="center"/>
      <protection locked="0"/>
    </xf>
    <xf numFmtId="4" fontId="9" fillId="2" borderId="6" xfId="0" applyNumberFormat="1" applyFont="1" applyFill="1" applyBorder="1" applyAlignment="1" applyProtection="1">
      <alignment horizontal="right" vertical="center" wrapText="1"/>
      <protection locked="0"/>
    </xf>
    <xf numFmtId="0" fontId="3" fillId="6" borderId="5" xfId="0" applyFont="1" applyFill="1" applyBorder="1" applyAlignment="1" applyProtection="1">
      <alignment horizontal="center" vertical="top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/>
      <protection locked="0"/>
    </xf>
    <xf numFmtId="4" fontId="4" fillId="6" borderId="1" xfId="0" applyNumberFormat="1" applyFont="1" applyFill="1" applyBorder="1" applyAlignment="1" applyProtection="1">
      <alignment horizontal="center" vertical="center"/>
      <protection locked="0"/>
    </xf>
    <xf numFmtId="0" fontId="4" fillId="6" borderId="15" xfId="0" applyFont="1" applyFill="1" applyBorder="1" applyAlignment="1" applyProtection="1">
      <alignment horizontal="left" wrapText="1"/>
      <protection locked="0"/>
    </xf>
    <xf numFmtId="0" fontId="7" fillId="6" borderId="15" xfId="0" applyFont="1" applyFill="1" applyBorder="1" applyAlignment="1" applyProtection="1">
      <alignment horizontal="center" vertical="center" wrapText="1"/>
      <protection locked="0"/>
    </xf>
    <xf numFmtId="0" fontId="4" fillId="6" borderId="15" xfId="0" applyFont="1" applyFill="1" applyBorder="1" applyAlignment="1" applyProtection="1">
      <alignment horizontal="center" wrapText="1"/>
      <protection locked="0"/>
    </xf>
    <xf numFmtId="4" fontId="3" fillId="6" borderId="28" xfId="0" applyNumberFormat="1" applyFont="1" applyFill="1" applyBorder="1" applyAlignment="1" applyProtection="1">
      <alignment horizontal="center" vertical="center"/>
      <protection locked="0"/>
    </xf>
    <xf numFmtId="0" fontId="6" fillId="11" borderId="27" xfId="0" applyFont="1" applyFill="1" applyBorder="1" applyAlignment="1" applyProtection="1">
      <alignment horizontal="center"/>
    </xf>
    <xf numFmtId="0" fontId="4" fillId="11" borderId="25" xfId="0" applyFont="1" applyFill="1" applyBorder="1" applyAlignment="1" applyProtection="1">
      <alignment horizontal="center"/>
    </xf>
    <xf numFmtId="0" fontId="4" fillId="11" borderId="24" xfId="0" applyFont="1" applyFill="1" applyBorder="1" applyAlignment="1" applyProtection="1">
      <alignment horizontal="center"/>
    </xf>
    <xf numFmtId="49" fontId="7" fillId="11" borderId="24" xfId="0" applyNumberFormat="1" applyFont="1" applyFill="1" applyBorder="1" applyAlignment="1" applyProtection="1">
      <alignment horizontal="center"/>
    </xf>
    <xf numFmtId="0" fontId="4" fillId="0" borderId="24" xfId="0" applyFont="1" applyFill="1" applyBorder="1" applyAlignment="1" applyProtection="1">
      <alignment horizontal="center"/>
    </xf>
    <xf numFmtId="0" fontId="4" fillId="0" borderId="26" xfId="0" applyFont="1" applyFill="1" applyBorder="1" applyAlignment="1" applyProtection="1">
      <alignment horizontal="center"/>
    </xf>
    <xf numFmtId="0" fontId="6" fillId="11" borderId="8" xfId="0" applyFont="1" applyFill="1" applyBorder="1" applyAlignment="1" applyProtection="1">
      <alignment horizontal="center"/>
    </xf>
    <xf numFmtId="0" fontId="4" fillId="11" borderId="21" xfId="0" applyFont="1" applyFill="1" applyBorder="1" applyAlignment="1" applyProtection="1">
      <alignment horizontal="center"/>
    </xf>
    <xf numFmtId="0" fontId="4" fillId="11" borderId="18" xfId="0" applyFont="1" applyFill="1" applyBorder="1" applyAlignment="1" applyProtection="1">
      <alignment horizontal="center"/>
    </xf>
    <xf numFmtId="0" fontId="4" fillId="11" borderId="23" xfId="0" applyFont="1" applyFill="1" applyBorder="1" applyAlignment="1" applyProtection="1">
      <alignment horizontal="center"/>
    </xf>
    <xf numFmtId="0" fontId="4" fillId="0" borderId="18" xfId="0" applyFont="1" applyFill="1" applyBorder="1" applyAlignment="1" applyProtection="1">
      <alignment horizontal="center"/>
    </xf>
    <xf numFmtId="0" fontId="4" fillId="0" borderId="19" xfId="0" applyFont="1" applyFill="1" applyBorder="1" applyAlignment="1" applyProtection="1">
      <alignment horizontal="center"/>
    </xf>
    <xf numFmtId="0" fontId="7" fillId="0" borderId="18" xfId="0" applyFont="1" applyFill="1" applyBorder="1" applyAlignment="1" applyProtection="1">
      <alignment horizontal="center"/>
    </xf>
    <xf numFmtId="49" fontId="4" fillId="0" borderId="24" xfId="0" applyNumberFormat="1" applyFont="1" applyBorder="1" applyAlignment="1" applyProtection="1">
      <alignment horizontal="center"/>
    </xf>
    <xf numFmtId="4" fontId="4" fillId="0" borderId="24" xfId="0" applyNumberFormat="1" applyFont="1" applyFill="1" applyBorder="1" applyAlignment="1" applyProtection="1">
      <alignment horizontal="left"/>
    </xf>
    <xf numFmtId="0" fontId="4" fillId="12" borderId="27" xfId="0" applyFont="1" applyFill="1" applyBorder="1" applyAlignment="1" applyProtection="1">
      <alignment horizontal="center"/>
    </xf>
    <xf numFmtId="0" fontId="4" fillId="0" borderId="27" xfId="0" applyFont="1" applyFill="1" applyBorder="1" applyAlignment="1" applyProtection="1">
      <alignment horizontal="center"/>
    </xf>
    <xf numFmtId="0" fontId="4" fillId="5" borderId="27" xfId="0" applyFont="1" applyFill="1" applyBorder="1" applyAlignment="1" applyProtection="1">
      <alignment horizontal="center"/>
    </xf>
    <xf numFmtId="4" fontId="4" fillId="0" borderId="27" xfId="0" applyNumberFormat="1" applyFont="1" applyFill="1" applyBorder="1" applyAlignment="1" applyProtection="1">
      <alignment horizontal="center"/>
    </xf>
    <xf numFmtId="0" fontId="4" fillId="0" borderId="24" xfId="0" applyFont="1" applyBorder="1" applyAlignment="1" applyProtection="1">
      <alignment horizontal="center"/>
    </xf>
    <xf numFmtId="0" fontId="4" fillId="11" borderId="9" xfId="0" applyFont="1" applyFill="1" applyBorder="1" applyAlignment="1" applyProtection="1">
      <alignment vertical="center" wrapText="1"/>
    </xf>
    <xf numFmtId="49" fontId="4" fillId="11" borderId="8" xfId="0" applyNumberFormat="1" applyFont="1" applyFill="1" applyBorder="1" applyAlignment="1" applyProtection="1">
      <alignment horizontal="center" vertical="center"/>
    </xf>
    <xf numFmtId="0" fontId="4" fillId="7" borderId="19" xfId="0" applyFont="1" applyFill="1" applyBorder="1" applyAlignment="1" applyProtection="1">
      <alignment vertical="center" wrapText="1"/>
    </xf>
    <xf numFmtId="49" fontId="4" fillId="11" borderId="20" xfId="0" applyNumberFormat="1" applyFont="1" applyFill="1" applyBorder="1" applyAlignment="1" applyProtection="1">
      <alignment horizontal="center" vertical="center"/>
    </xf>
    <xf numFmtId="0" fontId="4" fillId="7" borderId="18" xfId="0" applyFont="1" applyFill="1" applyBorder="1" applyAlignment="1" applyProtection="1">
      <alignment vertical="center" wrapText="1"/>
    </xf>
    <xf numFmtId="49" fontId="4" fillId="11" borderId="18" xfId="0" applyNumberFormat="1" applyFont="1" applyFill="1" applyBorder="1" applyAlignment="1" applyProtection="1">
      <alignment horizontal="center" vertical="center"/>
    </xf>
    <xf numFmtId="0" fontId="4" fillId="7" borderId="5" xfId="0" applyFont="1" applyFill="1" applyBorder="1" applyAlignment="1" applyProtection="1">
      <alignment vertical="center" wrapText="1"/>
    </xf>
    <xf numFmtId="49" fontId="4" fillId="11" borderId="5" xfId="0" applyNumberFormat="1" applyFont="1" applyFill="1" applyBorder="1" applyAlignment="1" applyProtection="1">
      <alignment horizontal="center" vertical="center"/>
    </xf>
    <xf numFmtId="0" fontId="4" fillId="12" borderId="9" xfId="0" applyFont="1" applyFill="1" applyBorder="1" applyAlignment="1" applyProtection="1">
      <alignment vertical="center"/>
    </xf>
    <xf numFmtId="49" fontId="4" fillId="12" borderId="8" xfId="0" applyNumberFormat="1" applyFont="1" applyFill="1" applyBorder="1" applyAlignment="1" applyProtection="1">
      <alignment horizontal="center" vertical="center"/>
    </xf>
    <xf numFmtId="0" fontId="4" fillId="12" borderId="19" xfId="0" applyFont="1" applyFill="1" applyBorder="1" applyAlignment="1" applyProtection="1">
      <alignment vertical="center" wrapText="1"/>
    </xf>
    <xf numFmtId="49" fontId="4" fillId="12" borderId="20" xfId="0" applyNumberFormat="1" applyFont="1" applyFill="1" applyBorder="1" applyAlignment="1" applyProtection="1">
      <alignment horizontal="center" vertical="center"/>
    </xf>
    <xf numFmtId="0" fontId="4" fillId="12" borderId="18" xfId="0" applyFont="1" applyFill="1" applyBorder="1" applyAlignment="1" applyProtection="1">
      <alignment vertical="center" wrapText="1"/>
    </xf>
    <xf numFmtId="49" fontId="4" fillId="12" borderId="18" xfId="0" applyNumberFormat="1" applyFont="1" applyFill="1" applyBorder="1" applyAlignment="1" applyProtection="1">
      <alignment horizontal="center" vertical="center"/>
    </xf>
    <xf numFmtId="0" fontId="3" fillId="12" borderId="5" xfId="0" applyFont="1" applyFill="1" applyBorder="1" applyAlignment="1" applyProtection="1">
      <alignment horizontal="center" vertical="top"/>
    </xf>
    <xf numFmtId="0" fontId="4" fillId="12" borderId="16" xfId="0" applyFont="1" applyFill="1" applyBorder="1" applyAlignment="1" applyProtection="1">
      <alignment vertical="center" wrapText="1"/>
    </xf>
    <xf numFmtId="49" fontId="4" fillId="12" borderId="16" xfId="0" applyNumberFormat="1" applyFont="1" applyFill="1" applyBorder="1" applyAlignment="1" applyProtection="1">
      <alignment horizontal="center" vertical="center"/>
    </xf>
    <xf numFmtId="0" fontId="3" fillId="13" borderId="28" xfId="0" applyFont="1" applyFill="1" applyBorder="1" applyAlignment="1" applyProtection="1">
      <alignment vertical="top" wrapText="1"/>
    </xf>
    <xf numFmtId="0" fontId="4" fillId="13" borderId="28" xfId="0" applyFont="1" applyFill="1" applyBorder="1" applyAlignment="1" applyProtection="1">
      <alignment horizontal="left" vertical="center"/>
    </xf>
    <xf numFmtId="49" fontId="4" fillId="13" borderId="1" xfId="0" applyNumberFormat="1" applyFont="1" applyFill="1" applyBorder="1" applyAlignment="1" applyProtection="1">
      <alignment horizontal="center" vertical="center"/>
    </xf>
    <xf numFmtId="0" fontId="3" fillId="9" borderId="6" xfId="0" applyFont="1" applyFill="1" applyBorder="1" applyAlignment="1" applyProtection="1">
      <alignment vertical="top" wrapText="1"/>
    </xf>
    <xf numFmtId="0" fontId="4" fillId="13" borderId="23" xfId="0" applyFont="1" applyFill="1" applyBorder="1" applyAlignment="1" applyProtection="1">
      <alignment horizontal="left"/>
    </xf>
    <xf numFmtId="49" fontId="4" fillId="13" borderId="23" xfId="0" applyNumberFormat="1" applyFont="1" applyFill="1" applyBorder="1" applyAlignment="1" applyProtection="1">
      <alignment horizontal="center"/>
    </xf>
    <xf numFmtId="0" fontId="4" fillId="9" borderId="6" xfId="0" applyFont="1" applyFill="1" applyBorder="1" applyAlignment="1" applyProtection="1">
      <alignment horizontal="left" wrapText="1"/>
    </xf>
    <xf numFmtId="49" fontId="4" fillId="9" borderId="16" xfId="0" applyNumberFormat="1" applyFont="1" applyFill="1" applyBorder="1" applyAlignment="1" applyProtection="1">
      <alignment horizontal="center" vertical="center"/>
    </xf>
    <xf numFmtId="0" fontId="3" fillId="9" borderId="31" xfId="0" applyFont="1" applyFill="1" applyBorder="1" applyAlignment="1" applyProtection="1">
      <alignment vertical="top" wrapText="1"/>
    </xf>
    <xf numFmtId="0" fontId="4" fillId="9" borderId="15" xfId="0" applyFont="1" applyFill="1" applyBorder="1" applyAlignment="1" applyProtection="1">
      <alignment horizontal="left" wrapText="1"/>
    </xf>
    <xf numFmtId="49" fontId="4" fillId="9" borderId="15" xfId="0" applyNumberFormat="1" applyFont="1" applyFill="1" applyBorder="1" applyAlignment="1" applyProtection="1">
      <alignment horizontal="center" vertical="center"/>
    </xf>
    <xf numFmtId="0" fontId="4" fillId="2" borderId="15" xfId="0" applyFont="1" applyFill="1" applyBorder="1" applyAlignment="1" applyProtection="1">
      <alignment horizontal="center" vertical="center"/>
    </xf>
    <xf numFmtId="0" fontId="4" fillId="2" borderId="15" xfId="0" applyFont="1" applyFill="1" applyBorder="1" applyAlignment="1" applyProtection="1">
      <alignment horizontal="center" wrapText="1"/>
    </xf>
    <xf numFmtId="0" fontId="3" fillId="15" borderId="29" xfId="0" applyFont="1" applyFill="1" applyBorder="1" applyAlignment="1" applyProtection="1">
      <alignment vertical="top" wrapText="1"/>
    </xf>
    <xf numFmtId="0" fontId="4" fillId="15" borderId="1" xfId="0" applyFont="1" applyFill="1" applyBorder="1" applyAlignment="1" applyProtection="1">
      <alignment horizontal="left" wrapText="1"/>
    </xf>
    <xf numFmtId="0" fontId="7" fillId="15" borderId="15" xfId="0" applyFont="1" applyFill="1" applyBorder="1" applyAlignment="1" applyProtection="1">
      <alignment horizontal="center" vertical="center" wrapText="1"/>
    </xf>
    <xf numFmtId="49" fontId="4" fillId="15" borderId="1" xfId="0" applyNumberFormat="1" applyFont="1" applyFill="1" applyBorder="1" applyAlignment="1" applyProtection="1">
      <alignment horizontal="center" vertical="center"/>
    </xf>
    <xf numFmtId="0" fontId="4" fillId="2" borderId="28" xfId="0" applyFont="1" applyFill="1" applyBorder="1" applyAlignment="1" applyProtection="1">
      <alignment horizontal="center" wrapText="1"/>
    </xf>
    <xf numFmtId="0" fontId="3" fillId="15" borderId="31" xfId="0" applyFont="1" applyFill="1" applyBorder="1" applyAlignment="1" applyProtection="1">
      <alignment vertical="top" wrapText="1"/>
    </xf>
    <xf numFmtId="0" fontId="4" fillId="15" borderId="0" xfId="0" applyFont="1" applyFill="1" applyBorder="1" applyAlignment="1" applyProtection="1">
      <alignment horizontal="left" wrapText="1"/>
    </xf>
    <xf numFmtId="0" fontId="7" fillId="15" borderId="0" xfId="0" applyFont="1" applyFill="1" applyBorder="1" applyAlignment="1" applyProtection="1">
      <alignment horizontal="center" vertical="center" wrapText="1"/>
    </xf>
    <xf numFmtId="49" fontId="4" fillId="15" borderId="0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wrapText="1"/>
    </xf>
    <xf numFmtId="0" fontId="4" fillId="13" borderId="11" xfId="0" applyFont="1" applyFill="1" applyBorder="1" applyAlignment="1" applyProtection="1">
      <alignment horizontal="center" vertical="center"/>
    </xf>
    <xf numFmtId="0" fontId="4" fillId="13" borderId="15" xfId="0" applyFont="1" applyFill="1" applyBorder="1" applyAlignment="1" applyProtection="1">
      <alignment horizontal="center" vertical="center"/>
    </xf>
    <xf numFmtId="0" fontId="4" fillId="13" borderId="28" xfId="0" applyFont="1" applyFill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28" xfId="0" applyFont="1" applyBorder="1" applyAlignment="1" applyProtection="1">
      <alignment horizontal="center" vertical="center"/>
    </xf>
    <xf numFmtId="0" fontId="8" fillId="6" borderId="15" xfId="0" applyFont="1" applyFill="1" applyBorder="1" applyAlignment="1" applyProtection="1">
      <alignment horizontal="center" vertical="center" wrapText="1"/>
      <protection locked="0"/>
    </xf>
    <xf numFmtId="0" fontId="3" fillId="14" borderId="11" xfId="0" applyFont="1" applyFill="1" applyBorder="1" applyAlignment="1" applyProtection="1">
      <alignment horizontal="center" vertical="center"/>
      <protection locked="0"/>
    </xf>
    <xf numFmtId="0" fontId="3" fillId="14" borderId="15" xfId="0" applyFont="1" applyFill="1" applyBorder="1" applyAlignment="1" applyProtection="1">
      <alignment horizontal="center" vertical="center"/>
      <protection locked="0"/>
    </xf>
    <xf numFmtId="0" fontId="3" fillId="14" borderId="28" xfId="0" applyFont="1" applyFill="1" applyBorder="1" applyAlignment="1" applyProtection="1">
      <alignment horizontal="center" vertical="center"/>
      <protection locked="0"/>
    </xf>
    <xf numFmtId="0" fontId="3" fillId="12" borderId="14" xfId="0" applyFont="1" applyFill="1" applyBorder="1" applyAlignment="1" applyProtection="1">
      <alignment horizontal="center" vertical="top"/>
    </xf>
    <xf numFmtId="0" fontId="3" fillId="12" borderId="22" xfId="0" applyFont="1" applyFill="1" applyBorder="1" applyAlignment="1" applyProtection="1">
      <alignment horizontal="center" vertical="top"/>
    </xf>
    <xf numFmtId="0" fontId="4" fillId="0" borderId="21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20" xfId="0" applyFont="1" applyBorder="1" applyAlignment="1" applyProtection="1">
      <alignment horizontal="center" vertical="center"/>
    </xf>
    <xf numFmtId="0" fontId="7" fillId="11" borderId="10" xfId="0" applyFont="1" applyFill="1" applyBorder="1" applyAlignment="1" applyProtection="1">
      <alignment horizontal="center" vertical="center" wrapText="1"/>
    </xf>
    <xf numFmtId="0" fontId="7" fillId="11" borderId="9" xfId="0" applyFont="1" applyFill="1" applyBorder="1" applyAlignment="1" applyProtection="1">
      <alignment horizontal="center" vertical="center" wrapText="1"/>
    </xf>
    <xf numFmtId="0" fontId="7" fillId="11" borderId="8" xfId="0" applyFont="1" applyFill="1" applyBorder="1" applyAlignment="1" applyProtection="1">
      <alignment horizontal="center" vertical="center" wrapText="1"/>
    </xf>
    <xf numFmtId="0" fontId="7" fillId="12" borderId="12" xfId="0" applyFont="1" applyFill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6" borderId="15" xfId="0" applyFont="1" applyFill="1" applyBorder="1" applyAlignment="1" applyProtection="1">
      <alignment horizontal="center" vertical="center"/>
      <protection locked="0"/>
    </xf>
    <xf numFmtId="0" fontId="4" fillId="6" borderId="28" xfId="0" applyFont="1" applyFill="1" applyBorder="1" applyAlignment="1" applyProtection="1">
      <alignment horizontal="center" vertical="center"/>
      <protection locked="0"/>
    </xf>
    <xf numFmtId="0" fontId="9" fillId="3" borderId="11" xfId="0" applyFont="1" applyFill="1" applyBorder="1" applyAlignment="1" applyProtection="1">
      <alignment horizontal="left" wrapText="1"/>
      <protection locked="0"/>
    </xf>
    <xf numFmtId="0" fontId="9" fillId="3" borderId="15" xfId="0" applyFont="1" applyFill="1" applyBorder="1" applyAlignment="1" applyProtection="1">
      <alignment horizontal="left" wrapText="1"/>
      <protection locked="0"/>
    </xf>
    <xf numFmtId="0" fontId="9" fillId="3" borderId="28" xfId="0" applyFont="1" applyFill="1" applyBorder="1" applyAlignment="1" applyProtection="1">
      <alignment horizontal="left" wrapText="1"/>
      <protection locked="0"/>
    </xf>
    <xf numFmtId="0" fontId="4" fillId="0" borderId="10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7" fillId="12" borderId="25" xfId="0" applyFont="1" applyFill="1" applyBorder="1" applyAlignment="1" applyProtection="1">
      <alignment horizontal="center" vertical="center" wrapText="1"/>
    </xf>
    <xf numFmtId="0" fontId="7" fillId="12" borderId="26" xfId="0" applyFont="1" applyFill="1" applyBorder="1" applyAlignment="1" applyProtection="1">
      <alignment horizontal="center" vertical="center" wrapText="1"/>
    </xf>
    <xf numFmtId="0" fontId="7" fillId="12" borderId="27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right" wrapText="1"/>
      <protection locked="0"/>
    </xf>
    <xf numFmtId="0" fontId="3" fillId="6" borderId="3" xfId="0" applyFont="1" applyFill="1" applyBorder="1" applyAlignment="1" applyProtection="1">
      <alignment horizontal="right" wrapText="1"/>
      <protection locked="0"/>
    </xf>
    <xf numFmtId="0" fontId="3" fillId="6" borderId="2" xfId="0" applyFont="1" applyFill="1" applyBorder="1" applyAlignment="1" applyProtection="1">
      <alignment horizontal="right" wrapText="1"/>
      <protection locked="0"/>
    </xf>
    <xf numFmtId="0" fontId="9" fillId="0" borderId="15" xfId="0" applyFont="1" applyFill="1" applyBorder="1" applyAlignment="1" applyProtection="1">
      <alignment horizontal="center" vertical="center"/>
      <protection locked="0"/>
    </xf>
    <xf numFmtId="0" fontId="9" fillId="0" borderId="28" xfId="0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 applyProtection="1">
      <alignment horizontal="center" wrapText="1"/>
      <protection locked="0"/>
    </xf>
    <xf numFmtId="0" fontId="3" fillId="0" borderId="19" xfId="0" applyFont="1" applyFill="1" applyBorder="1" applyAlignment="1" applyProtection="1">
      <alignment horizontal="center" wrapText="1"/>
      <protection locked="0"/>
    </xf>
    <xf numFmtId="0" fontId="8" fillId="0" borderId="15" xfId="0" applyFont="1" applyFill="1" applyBorder="1" applyAlignment="1" applyProtection="1">
      <alignment horizontal="center" vertical="center" wrapText="1"/>
      <protection locked="0"/>
    </xf>
    <xf numFmtId="0" fontId="7" fillId="7" borderId="21" xfId="0" applyFont="1" applyFill="1" applyBorder="1" applyAlignment="1" applyProtection="1">
      <alignment horizontal="center" vertical="center" wrapText="1"/>
    </xf>
    <xf numFmtId="0" fontId="7" fillId="7" borderId="19" xfId="0" applyFont="1" applyFill="1" applyBorder="1" applyAlignment="1" applyProtection="1">
      <alignment horizontal="center" vertical="center" wrapText="1"/>
    </xf>
    <xf numFmtId="0" fontId="7" fillId="7" borderId="20" xfId="0" applyFont="1" applyFill="1" applyBorder="1" applyAlignment="1" applyProtection="1">
      <alignment horizontal="center" vertical="center" wrapText="1"/>
    </xf>
    <xf numFmtId="0" fontId="7" fillId="12" borderId="21" xfId="0" applyFont="1" applyFill="1" applyBorder="1" applyAlignment="1" applyProtection="1">
      <alignment horizontal="center" vertical="center" wrapText="1"/>
    </xf>
    <xf numFmtId="0" fontId="7" fillId="12" borderId="19" xfId="0" applyFont="1" applyFill="1" applyBorder="1" applyAlignment="1" applyProtection="1">
      <alignment horizontal="center" vertical="center" wrapText="1"/>
    </xf>
    <xf numFmtId="0" fontId="7" fillId="12" borderId="20" xfId="0" applyFont="1" applyFill="1" applyBorder="1" applyAlignment="1" applyProtection="1">
      <alignment horizontal="center" vertical="center" wrapText="1"/>
    </xf>
    <xf numFmtId="0" fontId="7" fillId="7" borderId="4" xfId="0" applyFont="1" applyFill="1" applyBorder="1" applyAlignment="1" applyProtection="1">
      <alignment horizontal="center" vertical="center" wrapText="1"/>
    </xf>
    <xf numFmtId="0" fontId="7" fillId="7" borderId="3" xfId="0" applyFont="1" applyFill="1" applyBorder="1" applyAlignment="1" applyProtection="1">
      <alignment horizontal="center" vertical="center" wrapText="1"/>
    </xf>
    <xf numFmtId="0" fontId="7" fillId="7" borderId="2" xfId="0" applyFont="1" applyFill="1" applyBorder="1" applyAlignment="1" applyProtection="1">
      <alignment horizontal="center" vertical="center" wrapText="1"/>
    </xf>
    <xf numFmtId="0" fontId="3" fillId="10" borderId="11" xfId="0" applyFont="1" applyFill="1" applyBorder="1" applyAlignment="1">
      <alignment horizontal="left" vertical="center"/>
    </xf>
    <xf numFmtId="0" fontId="3" fillId="10" borderId="15" xfId="0" applyFont="1" applyFill="1" applyBorder="1" applyAlignment="1">
      <alignment horizontal="left" vertical="center"/>
    </xf>
    <xf numFmtId="0" fontId="3" fillId="10" borderId="28" xfId="0" applyFont="1" applyFill="1" applyBorder="1" applyAlignment="1">
      <alignment horizontal="left" vertical="center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center" vertical="center" wrapText="1"/>
    </xf>
    <xf numFmtId="0" fontId="9" fillId="14" borderId="11" xfId="0" applyFont="1" applyFill="1" applyBorder="1" applyAlignment="1" applyProtection="1">
      <alignment horizontal="left" wrapText="1"/>
      <protection locked="0"/>
    </xf>
    <xf numFmtId="0" fontId="9" fillId="14" borderId="15" xfId="0" applyFont="1" applyFill="1" applyBorder="1" applyAlignment="1" applyProtection="1">
      <alignment horizontal="left" wrapText="1"/>
      <protection locked="0"/>
    </xf>
    <xf numFmtId="0" fontId="9" fillId="14" borderId="28" xfId="0" applyFont="1" applyFill="1" applyBorder="1" applyAlignment="1" applyProtection="1">
      <alignment horizontal="left" wrapText="1"/>
      <protection locked="0"/>
    </xf>
    <xf numFmtId="0" fontId="4" fillId="0" borderId="13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center" vertical="center"/>
    </xf>
    <xf numFmtId="0" fontId="7" fillId="7" borderId="10" xfId="0" applyFont="1" applyFill="1" applyBorder="1" applyAlignment="1" applyProtection="1">
      <alignment horizontal="center" vertical="center" wrapText="1"/>
    </xf>
    <xf numFmtId="0" fontId="7" fillId="7" borderId="9" xfId="0" applyFont="1" applyFill="1" applyBorder="1" applyAlignment="1" applyProtection="1">
      <alignment horizontal="center" vertical="center" wrapText="1"/>
    </xf>
    <xf numFmtId="0" fontId="7" fillId="7" borderId="8" xfId="0" applyFont="1" applyFill="1" applyBorder="1" applyAlignment="1" applyProtection="1">
      <alignment horizontal="center" vertical="center" wrapText="1"/>
    </xf>
    <xf numFmtId="0" fontId="4" fillId="6" borderId="11" xfId="0" applyFont="1" applyFill="1" applyBorder="1" applyAlignment="1" applyProtection="1">
      <alignment horizontal="left" wrapText="1"/>
      <protection locked="0"/>
    </xf>
    <xf numFmtId="0" fontId="4" fillId="6" borderId="15" xfId="0" applyFont="1" applyFill="1" applyBorder="1" applyAlignment="1" applyProtection="1">
      <alignment horizontal="left" wrapText="1"/>
      <protection locked="0"/>
    </xf>
    <xf numFmtId="0" fontId="4" fillId="6" borderId="28" xfId="0" applyFont="1" applyFill="1" applyBorder="1" applyAlignment="1" applyProtection="1">
      <alignment horizontal="left" wrapText="1"/>
      <protection locked="0"/>
    </xf>
    <xf numFmtId="0" fontId="4" fillId="0" borderId="10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4" fillId="0" borderId="8" xfId="0" applyFont="1" applyBorder="1" applyAlignment="1" applyProtection="1">
      <alignment horizontal="center"/>
    </xf>
    <xf numFmtId="0" fontId="7" fillId="9" borderId="13" xfId="0" applyFont="1" applyFill="1" applyBorder="1" applyAlignment="1" applyProtection="1">
      <alignment horizontal="center" vertical="center" wrapText="1"/>
    </xf>
    <xf numFmtId="0" fontId="7" fillId="9" borderId="12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7" fillId="9" borderId="15" xfId="0" applyFont="1" applyFill="1" applyBorder="1" applyAlignment="1" applyProtection="1">
      <alignment horizontal="center" vertical="center" wrapText="1"/>
    </xf>
    <xf numFmtId="0" fontId="4" fillId="13" borderId="10" xfId="0" applyFont="1" applyFill="1" applyBorder="1" applyAlignment="1" applyProtection="1">
      <alignment horizontal="center"/>
    </xf>
    <xf numFmtId="0" fontId="4" fillId="13" borderId="9" xfId="0" applyFont="1" applyFill="1" applyBorder="1" applyAlignment="1" applyProtection="1">
      <alignment horizontal="center"/>
    </xf>
    <xf numFmtId="0" fontId="4" fillId="13" borderId="8" xfId="0" applyFont="1" applyFill="1" applyBorder="1" applyAlignment="1" applyProtection="1">
      <alignment horizontal="center"/>
    </xf>
    <xf numFmtId="0" fontId="3" fillId="0" borderId="10" xfId="0" applyFont="1" applyFill="1" applyBorder="1" applyAlignment="1" applyProtection="1">
      <alignment horizontal="right" wrapText="1"/>
      <protection locked="0"/>
    </xf>
    <xf numFmtId="0" fontId="3" fillId="0" borderId="9" xfId="0" applyFont="1" applyFill="1" applyBorder="1" applyAlignment="1" applyProtection="1">
      <alignment horizontal="right" wrapText="1"/>
      <protection locked="0"/>
    </xf>
    <xf numFmtId="0" fontId="3" fillId="0" borderId="8" xfId="0" applyFont="1" applyFill="1" applyBorder="1" applyAlignment="1" applyProtection="1">
      <alignment horizontal="right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4BD97"/>
      <color rgb="FFDBDBDB"/>
      <color rgb="FFC6E0B4"/>
      <color rgb="FF00CC00"/>
      <color rgb="FF00FFFF"/>
      <color rgb="FF00B0F0"/>
      <color rgb="FFFFC000"/>
      <color rgb="FFFFCCCC"/>
      <color rgb="FFBDD7EE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7"/>
  <sheetViews>
    <sheetView tabSelected="1" workbookViewId="0">
      <pane ySplit="1" topLeftCell="A7" activePane="bottomLeft" state="frozen"/>
      <selection pane="bottomLeft" activeCell="L30" sqref="L30"/>
    </sheetView>
  </sheetViews>
  <sheetFormatPr defaultRowHeight="15.75" x14ac:dyDescent="0.25"/>
  <cols>
    <col min="1" max="1" width="17.42578125" style="8" customWidth="1"/>
    <col min="2" max="2" width="58.42578125" style="6" customWidth="1"/>
    <col min="3" max="5" width="10.5703125" style="12" customWidth="1"/>
    <col min="6" max="6" width="17" style="7" customWidth="1"/>
    <col min="7" max="7" width="42.42578125" style="6" customWidth="1"/>
    <col min="8" max="8" width="29.5703125" style="6" customWidth="1"/>
    <col min="9" max="9" width="11.7109375" style="6" customWidth="1"/>
    <col min="10" max="10" width="11.7109375" style="5" customWidth="1"/>
    <col min="11" max="12" width="14.7109375" style="4" customWidth="1"/>
    <col min="13" max="13" width="19.28515625" style="3" customWidth="1"/>
    <col min="14" max="14" width="18" style="2" customWidth="1"/>
    <col min="15" max="15" width="10.85546875" style="1" customWidth="1"/>
  </cols>
  <sheetData>
    <row r="1" spans="1:15" ht="16.5" thickBot="1" x14ac:dyDescent="0.3">
      <c r="A1" s="223" t="s">
        <v>71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5"/>
      <c r="M1" s="1"/>
      <c r="N1"/>
      <c r="O1"/>
    </row>
    <row r="2" spans="1:15" ht="51.75" thickBot="1" x14ac:dyDescent="0.3">
      <c r="A2" s="23" t="s">
        <v>27</v>
      </c>
      <c r="B2" s="24" t="s">
        <v>26</v>
      </c>
      <c r="C2" s="25" t="s">
        <v>28</v>
      </c>
      <c r="D2" s="25" t="s">
        <v>29</v>
      </c>
      <c r="E2" s="26" t="s">
        <v>31</v>
      </c>
      <c r="F2" s="27" t="s">
        <v>25</v>
      </c>
      <c r="G2" s="28" t="s">
        <v>24</v>
      </c>
      <c r="H2" s="29" t="s">
        <v>23</v>
      </c>
      <c r="I2" s="29" t="s">
        <v>22</v>
      </c>
      <c r="J2" s="30" t="s">
        <v>19</v>
      </c>
      <c r="K2" s="30" t="s">
        <v>18</v>
      </c>
      <c r="L2" s="31" t="s">
        <v>17</v>
      </c>
      <c r="O2"/>
    </row>
    <row r="3" spans="1:15" ht="16.5" thickBot="1" x14ac:dyDescent="0.3">
      <c r="A3" s="226" t="s">
        <v>50</v>
      </c>
      <c r="B3" s="112" t="s">
        <v>51</v>
      </c>
      <c r="C3" s="113">
        <v>85</v>
      </c>
      <c r="D3" s="114"/>
      <c r="E3" s="114"/>
      <c r="F3" s="115" t="s">
        <v>44</v>
      </c>
      <c r="G3" s="116"/>
      <c r="H3" s="117" t="s">
        <v>54</v>
      </c>
      <c r="I3" s="116" t="s">
        <v>43</v>
      </c>
      <c r="J3" s="32"/>
      <c r="K3" s="33"/>
      <c r="L3" s="34"/>
      <c r="M3" s="13"/>
      <c r="O3"/>
    </row>
    <row r="4" spans="1:15" ht="16.5" thickBot="1" x14ac:dyDescent="0.3">
      <c r="A4" s="227"/>
      <c r="B4" s="118" t="s">
        <v>52</v>
      </c>
      <c r="C4" s="119">
        <v>3</v>
      </c>
      <c r="D4" s="120"/>
      <c r="E4" s="121"/>
      <c r="F4" s="115" t="s">
        <v>44</v>
      </c>
      <c r="G4" s="122" t="s">
        <v>53</v>
      </c>
      <c r="H4" s="123" t="s">
        <v>55</v>
      </c>
      <c r="I4" s="124" t="s">
        <v>43</v>
      </c>
      <c r="J4" s="35"/>
      <c r="K4" s="36"/>
      <c r="L4" s="37"/>
      <c r="M4" s="13"/>
      <c r="O4"/>
    </row>
    <row r="5" spans="1:15" ht="16.5" thickBot="1" x14ac:dyDescent="0.3">
      <c r="A5" s="125"/>
      <c r="B5" s="126" t="s">
        <v>30</v>
      </c>
      <c r="C5" s="127">
        <f>SUM(C3:C4)</f>
        <v>88</v>
      </c>
      <c r="D5" s="128"/>
      <c r="E5" s="129">
        <f>SUM(E3:E4)</f>
        <v>0</v>
      </c>
      <c r="F5" s="130"/>
      <c r="G5" s="125"/>
      <c r="H5" s="131"/>
      <c r="I5" s="131"/>
      <c r="J5" s="38"/>
      <c r="K5" s="39"/>
      <c r="L5" s="40"/>
      <c r="M5" s="11"/>
      <c r="N5"/>
      <c r="O5"/>
    </row>
    <row r="6" spans="1:15" ht="16.5" thickBot="1" x14ac:dyDescent="0.3">
      <c r="A6" s="14" t="s">
        <v>37</v>
      </c>
      <c r="B6" s="15"/>
      <c r="C6" s="16"/>
      <c r="D6" s="16"/>
      <c r="E6" s="16"/>
      <c r="F6" s="17"/>
      <c r="G6" s="16"/>
      <c r="H6" s="16"/>
      <c r="I6" s="18"/>
      <c r="J6" s="41"/>
      <c r="K6" s="42">
        <f>SUM(K3:K4)</f>
        <v>0</v>
      </c>
      <c r="L6" s="43">
        <f>K6*1.21</f>
        <v>0</v>
      </c>
      <c r="M6" s="11"/>
      <c r="N6"/>
      <c r="O6"/>
    </row>
    <row r="7" spans="1:15" ht="16.5" customHeight="1" thickBot="1" x14ac:dyDescent="0.3">
      <c r="A7" s="44"/>
      <c r="B7" s="44"/>
      <c r="C7" s="44"/>
      <c r="D7" s="44"/>
      <c r="E7" s="44"/>
      <c r="F7" s="45"/>
      <c r="G7" s="44"/>
      <c r="H7" s="44"/>
      <c r="I7" s="44"/>
      <c r="J7" s="46"/>
      <c r="K7" s="45"/>
      <c r="L7" s="45"/>
      <c r="M7" s="11"/>
      <c r="N7"/>
      <c r="O7"/>
    </row>
    <row r="8" spans="1:15" ht="16.5" customHeight="1" thickBot="1" x14ac:dyDescent="0.3">
      <c r="A8" s="228" t="s">
        <v>34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30"/>
      <c r="M8" s="10"/>
      <c r="N8"/>
      <c r="O8"/>
    </row>
    <row r="9" spans="1:15" ht="16.5" thickBot="1" x14ac:dyDescent="0.3">
      <c r="A9" s="47" t="s">
        <v>57</v>
      </c>
      <c r="B9" s="48" t="s">
        <v>58</v>
      </c>
      <c r="C9" s="180" t="s">
        <v>21</v>
      </c>
      <c r="D9" s="181"/>
      <c r="E9" s="182"/>
      <c r="F9" s="49" t="s">
        <v>20</v>
      </c>
      <c r="G9" s="180"/>
      <c r="H9" s="181"/>
      <c r="I9" s="182"/>
      <c r="J9" s="50" t="s">
        <v>19</v>
      </c>
      <c r="K9" s="51" t="s">
        <v>18</v>
      </c>
      <c r="L9" s="51" t="s">
        <v>17</v>
      </c>
      <c r="M9" s="10"/>
      <c r="N9"/>
      <c r="O9"/>
    </row>
    <row r="10" spans="1:15" ht="63" x14ac:dyDescent="0.25">
      <c r="A10" s="183" t="s">
        <v>16</v>
      </c>
      <c r="B10" s="132" t="s">
        <v>41</v>
      </c>
      <c r="C10" s="188">
        <v>88</v>
      </c>
      <c r="D10" s="189"/>
      <c r="E10" s="190"/>
      <c r="F10" s="133" t="s">
        <v>4</v>
      </c>
      <c r="G10" s="200"/>
      <c r="H10" s="201"/>
      <c r="I10" s="202"/>
      <c r="J10" s="52"/>
      <c r="K10" s="53"/>
      <c r="L10" s="54"/>
      <c r="M10" s="9"/>
      <c r="N10"/>
      <c r="O10"/>
    </row>
    <row r="11" spans="1:15" x14ac:dyDescent="0.25">
      <c r="A11" s="184"/>
      <c r="B11" s="134" t="s">
        <v>42</v>
      </c>
      <c r="C11" s="234">
        <f>SUM(C10:E10)</f>
        <v>88</v>
      </c>
      <c r="D11" s="235"/>
      <c r="E11" s="236"/>
      <c r="F11" s="135" t="s">
        <v>4</v>
      </c>
      <c r="G11" s="185"/>
      <c r="H11" s="186"/>
      <c r="I11" s="187"/>
      <c r="J11" s="55"/>
      <c r="K11" s="53"/>
      <c r="L11" s="56"/>
      <c r="M11" s="9"/>
      <c r="N11"/>
      <c r="O11"/>
    </row>
    <row r="12" spans="1:15" x14ac:dyDescent="0.25">
      <c r="A12" s="184"/>
      <c r="B12" s="134" t="s">
        <v>40</v>
      </c>
      <c r="C12" s="234">
        <f>SUM(C11:E11)*0.245/2</f>
        <v>10.78</v>
      </c>
      <c r="D12" s="235"/>
      <c r="E12" s="236"/>
      <c r="F12" s="135" t="s">
        <v>3</v>
      </c>
      <c r="G12" s="185"/>
      <c r="H12" s="186"/>
      <c r="I12" s="187"/>
      <c r="J12" s="55"/>
      <c r="K12" s="53"/>
      <c r="L12" s="56"/>
      <c r="M12" s="9"/>
      <c r="N12"/>
      <c r="O12"/>
    </row>
    <row r="13" spans="1:15" x14ac:dyDescent="0.25">
      <c r="A13" s="184"/>
      <c r="B13" s="134" t="s">
        <v>5</v>
      </c>
      <c r="C13" s="214">
        <f>SUM(C10:E10)</f>
        <v>88</v>
      </c>
      <c r="D13" s="215"/>
      <c r="E13" s="216"/>
      <c r="F13" s="135" t="s">
        <v>4</v>
      </c>
      <c r="G13" s="185"/>
      <c r="H13" s="186"/>
      <c r="I13" s="187"/>
      <c r="J13" s="55"/>
      <c r="K13" s="53"/>
      <c r="L13" s="53"/>
      <c r="M13" s="9"/>
      <c r="N13"/>
      <c r="O13"/>
    </row>
    <row r="14" spans="1:15" x14ac:dyDescent="0.25">
      <c r="A14" s="184"/>
      <c r="B14" s="134" t="s">
        <v>46</v>
      </c>
      <c r="C14" s="214">
        <f>SUM(C13:E13)*0.245*3</f>
        <v>64.679999999999993</v>
      </c>
      <c r="D14" s="215"/>
      <c r="E14" s="216"/>
      <c r="F14" s="135" t="s">
        <v>11</v>
      </c>
      <c r="G14" s="185"/>
      <c r="H14" s="186"/>
      <c r="I14" s="187"/>
      <c r="J14" s="55"/>
      <c r="K14" s="53"/>
      <c r="L14" s="53"/>
      <c r="M14" s="9"/>
      <c r="N14"/>
      <c r="O14"/>
    </row>
    <row r="15" spans="1:15" x14ac:dyDescent="0.25">
      <c r="A15" s="184"/>
      <c r="B15" s="134" t="s">
        <v>65</v>
      </c>
      <c r="C15" s="214">
        <f>SUM(85*2)</f>
        <v>170</v>
      </c>
      <c r="D15" s="215"/>
      <c r="E15" s="216"/>
      <c r="F15" s="135" t="s">
        <v>4</v>
      </c>
      <c r="G15" s="185"/>
      <c r="H15" s="186"/>
      <c r="I15" s="187"/>
      <c r="J15" s="55"/>
      <c r="K15" s="53"/>
      <c r="L15" s="57"/>
      <c r="M15" s="9"/>
      <c r="N15"/>
      <c r="O15"/>
    </row>
    <row r="16" spans="1:15" x14ac:dyDescent="0.25">
      <c r="A16" s="184"/>
      <c r="B16" s="134" t="s">
        <v>47</v>
      </c>
      <c r="C16" s="214">
        <f>SUM(3*3)</f>
        <v>9</v>
      </c>
      <c r="D16" s="215"/>
      <c r="E16" s="216"/>
      <c r="F16" s="135" t="s">
        <v>4</v>
      </c>
      <c r="G16" s="185"/>
      <c r="H16" s="186"/>
      <c r="I16" s="187"/>
      <c r="J16" s="55"/>
      <c r="K16" s="53"/>
      <c r="L16" s="57"/>
      <c r="M16" s="9"/>
      <c r="N16"/>
      <c r="O16"/>
    </row>
    <row r="17" spans="1:15" x14ac:dyDescent="0.25">
      <c r="A17" s="184"/>
      <c r="B17" s="134" t="s">
        <v>33</v>
      </c>
      <c r="C17" s="214">
        <f>SUM(C10:E10)*2</f>
        <v>176</v>
      </c>
      <c r="D17" s="215"/>
      <c r="E17" s="216"/>
      <c r="F17" s="135" t="s">
        <v>4</v>
      </c>
      <c r="G17" s="185"/>
      <c r="H17" s="186"/>
      <c r="I17" s="187"/>
      <c r="J17" s="55"/>
      <c r="K17" s="53"/>
      <c r="L17" s="56"/>
      <c r="M17" s="9"/>
      <c r="N17"/>
      <c r="O17"/>
    </row>
    <row r="18" spans="1:15" ht="31.5" x14ac:dyDescent="0.25">
      <c r="A18" s="184"/>
      <c r="B18" s="134" t="s">
        <v>66</v>
      </c>
      <c r="C18" s="214">
        <f>SUM(C16:E16)</f>
        <v>9</v>
      </c>
      <c r="D18" s="215"/>
      <c r="E18" s="216"/>
      <c r="F18" s="135" t="s">
        <v>4</v>
      </c>
      <c r="G18" s="185"/>
      <c r="H18" s="186"/>
      <c r="I18" s="187"/>
      <c r="J18" s="55"/>
      <c r="K18" s="53"/>
      <c r="L18" s="53"/>
      <c r="M18" s="9"/>
      <c r="N18"/>
      <c r="O18"/>
    </row>
    <row r="19" spans="1:15" x14ac:dyDescent="0.25">
      <c r="A19" s="184"/>
      <c r="B19" s="134" t="s">
        <v>32</v>
      </c>
      <c r="C19" s="214">
        <f>SUM(C10:E10)</f>
        <v>88</v>
      </c>
      <c r="D19" s="215"/>
      <c r="E19" s="216"/>
      <c r="F19" s="135" t="s">
        <v>4</v>
      </c>
      <c r="G19" s="185"/>
      <c r="H19" s="186"/>
      <c r="I19" s="187"/>
      <c r="J19" s="55"/>
      <c r="K19" s="53"/>
      <c r="L19" s="57"/>
      <c r="M19" s="9"/>
      <c r="N19"/>
      <c r="O19"/>
    </row>
    <row r="20" spans="1:15" x14ac:dyDescent="0.25">
      <c r="A20" s="184"/>
      <c r="B20" s="134" t="s">
        <v>15</v>
      </c>
      <c r="C20" s="214">
        <f>SUM(C19:E19)</f>
        <v>88</v>
      </c>
      <c r="D20" s="215"/>
      <c r="E20" s="216"/>
      <c r="F20" s="135" t="s">
        <v>4</v>
      </c>
      <c r="G20" s="185"/>
      <c r="H20" s="186"/>
      <c r="I20" s="187"/>
      <c r="J20" s="55"/>
      <c r="K20" s="53"/>
      <c r="L20" s="56"/>
      <c r="M20" s="9"/>
      <c r="N20"/>
      <c r="O20"/>
    </row>
    <row r="21" spans="1:15" x14ac:dyDescent="0.25">
      <c r="A21" s="184"/>
      <c r="B21" s="134" t="s">
        <v>14</v>
      </c>
      <c r="C21" s="214">
        <f>SUM(C20:E20)*0.13*0.15</f>
        <v>1.7160000000000002</v>
      </c>
      <c r="D21" s="215"/>
      <c r="E21" s="216"/>
      <c r="F21" s="135" t="s">
        <v>11</v>
      </c>
      <c r="G21" s="185"/>
      <c r="H21" s="186"/>
      <c r="I21" s="187"/>
      <c r="J21" s="55"/>
      <c r="K21" s="53"/>
      <c r="L21" s="53"/>
      <c r="M21" s="9"/>
      <c r="N21"/>
      <c r="O21"/>
    </row>
    <row r="22" spans="1:15" x14ac:dyDescent="0.25">
      <c r="A22" s="184"/>
      <c r="B22" s="136" t="s">
        <v>13</v>
      </c>
      <c r="C22" s="214">
        <f>SUM(C10:E10)</f>
        <v>88</v>
      </c>
      <c r="D22" s="215"/>
      <c r="E22" s="216"/>
      <c r="F22" s="137" t="s">
        <v>4</v>
      </c>
      <c r="G22" s="185"/>
      <c r="H22" s="186"/>
      <c r="I22" s="187"/>
      <c r="J22" s="55"/>
      <c r="K22" s="53"/>
      <c r="L22" s="57"/>
      <c r="M22" s="9"/>
      <c r="N22"/>
      <c r="O22"/>
    </row>
    <row r="23" spans="1:15" ht="16.5" thickBot="1" x14ac:dyDescent="0.3">
      <c r="A23" s="184"/>
      <c r="B23" s="138" t="s">
        <v>12</v>
      </c>
      <c r="C23" s="220">
        <f>SUM(C22:E22)*0.13*0.15</f>
        <v>1.7160000000000002</v>
      </c>
      <c r="D23" s="221"/>
      <c r="E23" s="222"/>
      <c r="F23" s="139" t="s">
        <v>11</v>
      </c>
      <c r="G23" s="231"/>
      <c r="H23" s="232"/>
      <c r="I23" s="233"/>
      <c r="J23" s="58"/>
      <c r="K23" s="56"/>
      <c r="L23" s="59"/>
      <c r="M23" s="9"/>
      <c r="N23"/>
      <c r="O23"/>
    </row>
    <row r="24" spans="1:15" x14ac:dyDescent="0.25">
      <c r="A24" s="184"/>
      <c r="B24" s="140" t="s">
        <v>10</v>
      </c>
      <c r="C24" s="203">
        <f>C5*5</f>
        <v>440</v>
      </c>
      <c r="D24" s="204"/>
      <c r="E24" s="205"/>
      <c r="F24" s="141" t="s">
        <v>4</v>
      </c>
      <c r="G24" s="200"/>
      <c r="H24" s="201"/>
      <c r="I24" s="202"/>
      <c r="J24" s="60"/>
      <c r="K24" s="61"/>
      <c r="L24" s="54"/>
      <c r="M24" s="1"/>
      <c r="N24"/>
      <c r="O24"/>
    </row>
    <row r="25" spans="1:15" ht="31.5" x14ac:dyDescent="0.25">
      <c r="A25" s="184"/>
      <c r="B25" s="142" t="s">
        <v>9</v>
      </c>
      <c r="C25" s="217">
        <f>C5</f>
        <v>88</v>
      </c>
      <c r="D25" s="218"/>
      <c r="E25" s="219"/>
      <c r="F25" s="143" t="s">
        <v>4</v>
      </c>
      <c r="G25" s="185"/>
      <c r="H25" s="186"/>
      <c r="I25" s="187"/>
      <c r="J25" s="62"/>
      <c r="K25" s="53"/>
      <c r="L25" s="56"/>
      <c r="M25" s="1"/>
      <c r="N25"/>
      <c r="O25"/>
    </row>
    <row r="26" spans="1:15" x14ac:dyDescent="0.25">
      <c r="A26" s="184"/>
      <c r="B26" s="142" t="s">
        <v>8</v>
      </c>
      <c r="C26" s="217">
        <f>C5*0.4</f>
        <v>35.200000000000003</v>
      </c>
      <c r="D26" s="218"/>
      <c r="E26" s="219"/>
      <c r="F26" s="143" t="s">
        <v>7</v>
      </c>
      <c r="G26" s="185"/>
      <c r="H26" s="186"/>
      <c r="I26" s="187"/>
      <c r="J26" s="62"/>
      <c r="K26" s="53"/>
      <c r="L26" s="56"/>
      <c r="M26" s="1"/>
      <c r="N26"/>
      <c r="O26"/>
    </row>
    <row r="27" spans="1:15" x14ac:dyDescent="0.25">
      <c r="A27" s="184"/>
      <c r="B27" s="142" t="s">
        <v>49</v>
      </c>
      <c r="C27" s="217">
        <f>C5*0.06</f>
        <v>5.2799999999999994</v>
      </c>
      <c r="D27" s="218"/>
      <c r="E27" s="219"/>
      <c r="F27" s="143" t="s">
        <v>3</v>
      </c>
      <c r="G27" s="185"/>
      <c r="H27" s="186"/>
      <c r="I27" s="187"/>
      <c r="J27" s="62"/>
      <c r="K27" s="56"/>
      <c r="L27" s="53"/>
      <c r="M27" s="1"/>
      <c r="N27"/>
      <c r="O27"/>
    </row>
    <row r="28" spans="1:15" x14ac:dyDescent="0.25">
      <c r="A28" s="184"/>
      <c r="B28" s="144" t="s">
        <v>6</v>
      </c>
      <c r="C28" s="217">
        <f>C5*2*0.05</f>
        <v>8.8000000000000007</v>
      </c>
      <c r="D28" s="218"/>
      <c r="E28" s="219"/>
      <c r="F28" s="145" t="s">
        <v>3</v>
      </c>
      <c r="G28" s="185"/>
      <c r="H28" s="186"/>
      <c r="I28" s="187"/>
      <c r="J28" s="62"/>
      <c r="K28" s="53"/>
      <c r="L28" s="63"/>
      <c r="M28" s="1"/>
      <c r="N28"/>
      <c r="O28"/>
    </row>
    <row r="29" spans="1:15" ht="16.5" thickBot="1" x14ac:dyDescent="0.3">
      <c r="A29" s="146"/>
      <c r="B29" s="147" t="s">
        <v>64</v>
      </c>
      <c r="C29" s="191">
        <f>SUM(C10:E10)</f>
        <v>88</v>
      </c>
      <c r="D29" s="191"/>
      <c r="E29" s="191"/>
      <c r="F29" s="148" t="s">
        <v>4</v>
      </c>
      <c r="G29" s="192"/>
      <c r="H29" s="193"/>
      <c r="I29" s="194"/>
      <c r="J29" s="64"/>
      <c r="K29" s="65"/>
      <c r="L29" s="63"/>
      <c r="M29" s="1"/>
      <c r="N29"/>
      <c r="O29"/>
    </row>
    <row r="30" spans="1:15" ht="16.5" thickBot="1" x14ac:dyDescent="0.3">
      <c r="A30" s="19" t="s">
        <v>36</v>
      </c>
      <c r="B30" s="20"/>
      <c r="C30" s="179"/>
      <c r="D30" s="179"/>
      <c r="E30" s="179"/>
      <c r="F30" s="21"/>
      <c r="G30" s="195"/>
      <c r="H30" s="195"/>
      <c r="I30" s="196"/>
      <c r="J30" s="66"/>
      <c r="K30" s="67">
        <f>SUM(K10:K29)</f>
        <v>0</v>
      </c>
      <c r="L30" s="68">
        <f>K30*1.21</f>
        <v>0</v>
      </c>
      <c r="M30" s="1"/>
      <c r="N30"/>
      <c r="O30"/>
    </row>
    <row r="31" spans="1:15" ht="16.5" thickBot="1" x14ac:dyDescent="0.3">
      <c r="A31" s="69" t="s">
        <v>38</v>
      </c>
      <c r="B31" s="70"/>
      <c r="C31" s="213"/>
      <c r="D31" s="213"/>
      <c r="E31" s="213"/>
      <c r="F31" s="213"/>
      <c r="G31" s="213"/>
      <c r="H31" s="213"/>
      <c r="I31" s="71"/>
      <c r="J31" s="72"/>
      <c r="K31" s="73">
        <f>SUM(K6,K30)</f>
        <v>0</v>
      </c>
      <c r="L31" s="74">
        <f>K31*1.21</f>
        <v>0</v>
      </c>
      <c r="M31" s="1"/>
      <c r="N31"/>
      <c r="O31"/>
    </row>
    <row r="32" spans="1:15" ht="16.5" thickBot="1" x14ac:dyDescent="0.3">
      <c r="A32" s="75" t="s">
        <v>45</v>
      </c>
      <c r="B32" s="76"/>
      <c r="C32" s="209"/>
      <c r="D32" s="209"/>
      <c r="E32" s="209"/>
      <c r="F32" s="209"/>
      <c r="G32" s="209"/>
      <c r="H32" s="209"/>
      <c r="I32" s="210"/>
      <c r="J32" s="77"/>
      <c r="K32" s="78"/>
      <c r="L32" s="57"/>
      <c r="M32" s="1"/>
      <c r="N32"/>
      <c r="O32"/>
    </row>
    <row r="33" spans="1:15" ht="16.5" thickBot="1" x14ac:dyDescent="0.3">
      <c r="A33" s="79" t="s">
        <v>48</v>
      </c>
      <c r="B33" s="80"/>
      <c r="C33" s="209"/>
      <c r="D33" s="209"/>
      <c r="E33" s="209"/>
      <c r="F33" s="209"/>
      <c r="G33" s="209"/>
      <c r="H33" s="209"/>
      <c r="I33" s="210"/>
      <c r="J33" s="77"/>
      <c r="K33" s="81"/>
      <c r="L33" s="82"/>
      <c r="M33" s="1"/>
      <c r="N33"/>
      <c r="O33"/>
    </row>
    <row r="34" spans="1:15" ht="16.5" thickBot="1" x14ac:dyDescent="0.3">
      <c r="A34" s="83"/>
      <c r="B34" s="252" t="s">
        <v>2</v>
      </c>
      <c r="C34" s="253"/>
      <c r="D34" s="253"/>
      <c r="E34" s="253"/>
      <c r="F34" s="253"/>
      <c r="G34" s="253"/>
      <c r="H34" s="253"/>
      <c r="I34" s="253"/>
      <c r="J34" s="253"/>
      <c r="K34" s="254"/>
      <c r="L34" s="84">
        <f>SUM(K31:K33)</f>
        <v>0</v>
      </c>
      <c r="M34" s="1"/>
      <c r="N34"/>
      <c r="O34"/>
    </row>
    <row r="35" spans="1:15" ht="16.5" thickBot="1" x14ac:dyDescent="0.3">
      <c r="A35" s="83"/>
      <c r="B35" s="211"/>
      <c r="C35" s="212"/>
      <c r="D35" s="212"/>
      <c r="E35" s="212"/>
      <c r="F35" s="212"/>
      <c r="G35" s="212"/>
      <c r="H35" s="212"/>
      <c r="I35" s="212"/>
      <c r="J35" s="212"/>
      <c r="K35" s="85" t="s">
        <v>1</v>
      </c>
      <c r="L35" s="84">
        <f>SUM(L34*0.21)</f>
        <v>0</v>
      </c>
      <c r="M35" s="1"/>
      <c r="N35"/>
      <c r="O35"/>
    </row>
    <row r="36" spans="1:15" ht="16.5" thickBot="1" x14ac:dyDescent="0.3">
      <c r="A36" s="86"/>
      <c r="B36" s="206" t="s">
        <v>0</v>
      </c>
      <c r="C36" s="207"/>
      <c r="D36" s="207"/>
      <c r="E36" s="207"/>
      <c r="F36" s="207"/>
      <c r="G36" s="207"/>
      <c r="H36" s="207"/>
      <c r="I36" s="207"/>
      <c r="J36" s="207"/>
      <c r="K36" s="208"/>
      <c r="L36" s="87">
        <f>SUM(L34:L35)</f>
        <v>0</v>
      </c>
      <c r="M36" s="1"/>
      <c r="N36"/>
      <c r="O36"/>
    </row>
    <row r="37" spans="1:15" ht="16.5" thickBot="1" x14ac:dyDescent="0.3">
      <c r="A37" s="88"/>
      <c r="B37" s="89"/>
      <c r="C37" s="44"/>
      <c r="D37" s="44"/>
      <c r="E37" s="44"/>
      <c r="F37" s="90"/>
      <c r="G37" s="91"/>
      <c r="H37" s="91"/>
      <c r="I37" s="91"/>
      <c r="J37" s="92"/>
      <c r="K37" s="93"/>
      <c r="L37" s="94"/>
    </row>
    <row r="38" spans="1:15" ht="16.5" customHeight="1" thickBot="1" x14ac:dyDescent="0.3">
      <c r="A38" s="197" t="s">
        <v>62</v>
      </c>
      <c r="B38" s="198"/>
      <c r="C38" s="198"/>
      <c r="D38" s="198"/>
      <c r="E38" s="198"/>
      <c r="F38" s="198"/>
      <c r="G38" s="198"/>
      <c r="H38" s="198"/>
      <c r="I38" s="198"/>
      <c r="J38" s="198"/>
      <c r="K38" s="198"/>
      <c r="L38" s="199"/>
    </row>
    <row r="39" spans="1:15" ht="16.5" customHeight="1" thickBot="1" x14ac:dyDescent="0.3">
      <c r="A39" s="47" t="s">
        <v>57</v>
      </c>
      <c r="B39" s="48" t="s">
        <v>58</v>
      </c>
      <c r="C39" s="180" t="s">
        <v>21</v>
      </c>
      <c r="D39" s="181"/>
      <c r="E39" s="182"/>
      <c r="F39" s="49" t="s">
        <v>20</v>
      </c>
      <c r="G39" s="180"/>
      <c r="H39" s="181"/>
      <c r="I39" s="182"/>
      <c r="J39" s="50" t="s">
        <v>19</v>
      </c>
      <c r="K39" s="95" t="s">
        <v>18</v>
      </c>
      <c r="L39" s="51" t="s">
        <v>17</v>
      </c>
    </row>
    <row r="40" spans="1:15" ht="16.5" customHeight="1" thickBot="1" x14ac:dyDescent="0.3">
      <c r="A40" s="149" t="s">
        <v>60</v>
      </c>
      <c r="B40" s="150" t="s">
        <v>61</v>
      </c>
      <c r="C40" s="173">
        <v>88</v>
      </c>
      <c r="D40" s="174"/>
      <c r="E40" s="175"/>
      <c r="F40" s="151" t="s">
        <v>4</v>
      </c>
      <c r="G40" s="176"/>
      <c r="H40" s="177"/>
      <c r="I40" s="178"/>
      <c r="J40" s="96"/>
      <c r="K40" s="97"/>
      <c r="L40" s="82"/>
    </row>
    <row r="41" spans="1:15" ht="16.5" customHeight="1" x14ac:dyDescent="0.25">
      <c r="A41" s="152" t="s">
        <v>35</v>
      </c>
      <c r="B41" s="153" t="s">
        <v>56</v>
      </c>
      <c r="C41" s="249">
        <v>88</v>
      </c>
      <c r="D41" s="250"/>
      <c r="E41" s="251"/>
      <c r="F41" s="154" t="s">
        <v>4</v>
      </c>
      <c r="G41" s="240"/>
      <c r="H41" s="241"/>
      <c r="I41" s="242"/>
      <c r="J41" s="98"/>
      <c r="K41" s="99"/>
      <c r="L41" s="57"/>
    </row>
    <row r="42" spans="1:15" ht="16.5" thickBot="1" x14ac:dyDescent="0.3">
      <c r="A42" s="152"/>
      <c r="B42" s="155" t="s">
        <v>39</v>
      </c>
      <c r="C42" s="243">
        <f>SUM(C41:E41)*0.05</f>
        <v>4.4000000000000004</v>
      </c>
      <c r="D42" s="244"/>
      <c r="E42" s="244"/>
      <c r="F42" s="156" t="s">
        <v>3</v>
      </c>
      <c r="G42" s="245"/>
      <c r="H42" s="246"/>
      <c r="I42" s="247"/>
      <c r="J42" s="100"/>
      <c r="K42" s="101"/>
      <c r="L42" s="59"/>
    </row>
    <row r="43" spans="1:15" ht="16.5" thickBot="1" x14ac:dyDescent="0.3">
      <c r="A43" s="157"/>
      <c r="B43" s="158" t="s">
        <v>69</v>
      </c>
      <c r="C43" s="248"/>
      <c r="D43" s="248"/>
      <c r="E43" s="248"/>
      <c r="F43" s="159"/>
      <c r="G43" s="160"/>
      <c r="H43" s="161"/>
      <c r="I43" s="161"/>
      <c r="J43" s="102"/>
      <c r="K43" s="103"/>
      <c r="L43" s="82"/>
    </row>
    <row r="44" spans="1:15" ht="16.5" thickBot="1" x14ac:dyDescent="0.3">
      <c r="A44" s="162" t="s">
        <v>68</v>
      </c>
      <c r="B44" s="163" t="s">
        <v>67</v>
      </c>
      <c r="C44" s="164"/>
      <c r="D44" s="164">
        <f>SUM(C5)</f>
        <v>88</v>
      </c>
      <c r="E44" s="164"/>
      <c r="F44" s="165" t="s">
        <v>4</v>
      </c>
      <c r="G44" s="160"/>
      <c r="H44" s="161"/>
      <c r="I44" s="166"/>
      <c r="J44" s="102"/>
      <c r="K44" s="99"/>
      <c r="L44" s="59"/>
    </row>
    <row r="45" spans="1:15" ht="16.5" thickBot="1" x14ac:dyDescent="0.3">
      <c r="A45" s="167"/>
      <c r="B45" s="168" t="s">
        <v>70</v>
      </c>
      <c r="C45" s="169"/>
      <c r="D45" s="169"/>
      <c r="E45" s="169"/>
      <c r="F45" s="170"/>
      <c r="G45" s="171"/>
      <c r="H45" s="172"/>
      <c r="I45" s="172"/>
      <c r="J45" s="104"/>
      <c r="K45" s="103"/>
      <c r="L45" s="59"/>
    </row>
    <row r="46" spans="1:15" ht="16.5" thickBot="1" x14ac:dyDescent="0.3">
      <c r="A46" s="105" t="s">
        <v>59</v>
      </c>
      <c r="B46" s="237"/>
      <c r="C46" s="238"/>
      <c r="D46" s="238"/>
      <c r="E46" s="238"/>
      <c r="F46" s="238"/>
      <c r="G46" s="238"/>
      <c r="H46" s="238"/>
      <c r="I46" s="238"/>
      <c r="J46" s="239"/>
      <c r="K46" s="106">
        <f>SUM(K40,K41,K43,K45)</f>
        <v>0</v>
      </c>
      <c r="L46" s="107">
        <f t="shared" ref="L46:L47" si="0">K46*1.21</f>
        <v>0</v>
      </c>
    </row>
    <row r="47" spans="1:15" ht="16.5" thickBot="1" x14ac:dyDescent="0.3">
      <c r="A47" s="105" t="s">
        <v>63</v>
      </c>
      <c r="B47" s="108"/>
      <c r="C47" s="109"/>
      <c r="D47" s="109"/>
      <c r="E47" s="109"/>
      <c r="F47" s="21"/>
      <c r="G47" s="22"/>
      <c r="H47" s="110"/>
      <c r="I47" s="110"/>
      <c r="J47" s="66"/>
      <c r="K47" s="111">
        <f>SUM(K46*3)</f>
        <v>0</v>
      </c>
      <c r="L47" s="68">
        <f t="shared" si="0"/>
        <v>0</v>
      </c>
    </row>
  </sheetData>
  <sheetProtection algorithmName="SHA-512" hashValue="8FWXxOxsaAdNWHwmUzh6EWAQGzZtjqPeZk3rpVGs+f4993Xju2ZcXZpUfycp4E2eS/OnIm8qU/no8KTJ4dOJJQ==" saltValue="K9nX5HDavRcxlkxrx4sBCg==" spinCount="100000" sheet="1" objects="1" scenarios="1"/>
  <mergeCells count="65">
    <mergeCell ref="C11:E11"/>
    <mergeCell ref="C12:E12"/>
    <mergeCell ref="C13:E13"/>
    <mergeCell ref="B46:J46"/>
    <mergeCell ref="G41:I41"/>
    <mergeCell ref="C42:E42"/>
    <mergeCell ref="G42:I42"/>
    <mergeCell ref="C43:E43"/>
    <mergeCell ref="C41:E41"/>
    <mergeCell ref="C14:E14"/>
    <mergeCell ref="B34:K34"/>
    <mergeCell ref="C25:E25"/>
    <mergeCell ref="G25:I25"/>
    <mergeCell ref="C26:E26"/>
    <mergeCell ref="G26:I26"/>
    <mergeCell ref="C28:E28"/>
    <mergeCell ref="G10:I10"/>
    <mergeCell ref="G20:I20"/>
    <mergeCell ref="G21:I21"/>
    <mergeCell ref="G22:I22"/>
    <mergeCell ref="G23:I23"/>
    <mergeCell ref="G19:I19"/>
    <mergeCell ref="G16:I16"/>
    <mergeCell ref="G18:I18"/>
    <mergeCell ref="A1:L1"/>
    <mergeCell ref="A3:A4"/>
    <mergeCell ref="A8:L8"/>
    <mergeCell ref="C9:E9"/>
    <mergeCell ref="G9:I9"/>
    <mergeCell ref="C15:E15"/>
    <mergeCell ref="C17:E17"/>
    <mergeCell ref="C27:E27"/>
    <mergeCell ref="G27:I27"/>
    <mergeCell ref="C19:E19"/>
    <mergeCell ref="C20:E20"/>
    <mergeCell ref="C21:E21"/>
    <mergeCell ref="C22:E22"/>
    <mergeCell ref="C23:E23"/>
    <mergeCell ref="C16:E16"/>
    <mergeCell ref="C18:E18"/>
    <mergeCell ref="G39:I39"/>
    <mergeCell ref="G24:I24"/>
    <mergeCell ref="C24:E24"/>
    <mergeCell ref="B36:K36"/>
    <mergeCell ref="C33:I33"/>
    <mergeCell ref="B35:J35"/>
    <mergeCell ref="C31:H31"/>
    <mergeCell ref="C32:I32"/>
    <mergeCell ref="G28:I28"/>
    <mergeCell ref="C40:E40"/>
    <mergeCell ref="G40:I40"/>
    <mergeCell ref="C30:E30"/>
    <mergeCell ref="C39:E39"/>
    <mergeCell ref="A10:A28"/>
    <mergeCell ref="G11:I11"/>
    <mergeCell ref="G12:I12"/>
    <mergeCell ref="G13:I13"/>
    <mergeCell ref="G14:I14"/>
    <mergeCell ref="G15:I15"/>
    <mergeCell ref="G17:I17"/>
    <mergeCell ref="C10:E10"/>
    <mergeCell ref="C29:E29"/>
    <mergeCell ref="G29:I29"/>
    <mergeCell ref="G30:I30"/>
    <mergeCell ref="A38:L38"/>
  </mergeCells>
  <pageMargins left="0.7" right="0.7" top="0.78740157499999996" bottom="0.78740157499999996" header="0.3" footer="0.3"/>
  <pageSetup paperSize="8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Hrubant Petr (Praha 12)</cp:lastModifiedBy>
  <cp:lastPrinted>2023-02-23T11:29:27Z</cp:lastPrinted>
  <dcterms:created xsi:type="dcterms:W3CDTF">2021-10-08T08:34:14Z</dcterms:created>
  <dcterms:modified xsi:type="dcterms:W3CDTF">2024-06-28T07:50:18Z</dcterms:modified>
</cp:coreProperties>
</file>